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ArieJanOpTBschijf\Bedrijfsbestanden\Jaap Mondt\Moodle\Non-SDAP mrt 2021\9. Quizzes\Part 0\"/>
    </mc:Choice>
  </mc:AlternateContent>
  <xr:revisionPtr revIDLastSave="0" documentId="13_ncr:1_{EBC6C4EE-34E5-43A6-9CDD-E633CCFFEBAA}" xr6:coauthVersionLast="46" xr6:coauthVersionMax="46" xr10:uidLastSave="{00000000-0000-0000-0000-000000000000}"/>
  <bookViews>
    <workbookView xWindow="28680" yWindow="-120" windowWidth="29040" windowHeight="15840" tabRatio="500" xr2:uid="{00000000-000D-0000-FFFF-FFFF00000000}"/>
  </bookViews>
  <sheets>
    <sheet name="Introduction" sheetId="1" r:id="rId1"/>
    <sheet name=" Geophysics" sheetId="2" r:id="rId2"/>
    <sheet name="Geology"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59" i="2" l="1"/>
  <c r="H24" i="2"/>
  <c r="H20" i="2"/>
  <c r="H21" i="3" l="1"/>
  <c r="H20" i="3"/>
  <c r="H19" i="3"/>
  <c r="H16" i="3"/>
  <c r="H15" i="3"/>
  <c r="H14" i="3"/>
  <c r="H11" i="3"/>
  <c r="H10" i="3"/>
  <c r="H9" i="3"/>
  <c r="H6" i="3"/>
  <c r="H5" i="3"/>
  <c r="H61" i="2"/>
  <c r="H60" i="2"/>
  <c r="H56" i="2"/>
  <c r="H55" i="2"/>
  <c r="H54" i="2"/>
  <c r="H51" i="2"/>
  <c r="H50" i="2"/>
  <c r="H49" i="2"/>
  <c r="H46" i="2"/>
  <c r="H45" i="2"/>
  <c r="H44" i="2"/>
  <c r="H41" i="2"/>
  <c r="H40" i="2"/>
  <c r="H39" i="2"/>
  <c r="H36" i="2"/>
  <c r="H35" i="2"/>
  <c r="H34" i="2"/>
  <c r="H31" i="2"/>
  <c r="H30" i="2"/>
  <c r="H29" i="2"/>
  <c r="H26" i="2"/>
  <c r="H25" i="2"/>
  <c r="H21" i="2"/>
  <c r="H19" i="2"/>
  <c r="H16" i="2"/>
  <c r="H15" i="2"/>
  <c r="H14" i="2"/>
  <c r="H11" i="2"/>
  <c r="H10" i="2"/>
  <c r="H9" i="2"/>
  <c r="H6" i="2"/>
  <c r="H5" i="2"/>
  <c r="H4" i="2"/>
  <c r="H4" i="3" l="1"/>
</calcChain>
</file>

<file path=xl/sharedStrings.xml><?xml version="1.0" encoding="utf-8"?>
<sst xmlns="http://schemas.openxmlformats.org/spreadsheetml/2006/main" count="100" uniqueCount="67">
  <si>
    <t>Is this the right course for you?</t>
  </si>
  <si>
    <t>To benefit  from this course a basic understanding of geophysics, physics and statistics is needed. With this multiple choice quiz to will find out the starting requirements needed. If you can answer all  questions perfectly, that is excellent. If you can answer most questions, certainly the ones related to Geophysics, Geology and Statistics, then you also can follow the course, but if you have great difficulty answering the all questions then reconsider whether this course is for you. Just give it a go. Wish you success.</t>
  </si>
  <si>
    <t xml:space="preserve">Under each tab you will find a number of multiple-choice questions. You answer the questions by typing the number of the chosen answer in the yellow cell followed by "Enter", after which feedback will be given. If you like to try an alternative answer, remove the number and type your alternative choice followed by "Enter". By clearing the yellow cell the last feedback can be removed before going to the next question. Multiple answers might be correct. </t>
  </si>
  <si>
    <t>Geophysics</t>
  </si>
  <si>
    <t>Answer:</t>
  </si>
  <si>
    <t xml:space="preserve"> </t>
  </si>
  <si>
    <t>Geology</t>
  </si>
  <si>
    <t>Before you start you have to "Enable editing"</t>
  </si>
  <si>
    <t>Gravity has the unit of</t>
  </si>
  <si>
    <t>In the International Space Module orbiting the Earth gravity is</t>
  </si>
  <si>
    <t>1) Not present</t>
  </si>
  <si>
    <t>2) Is present</t>
  </si>
  <si>
    <t>3) Not felt</t>
  </si>
  <si>
    <t xml:space="preserve">The source of the magnetic filed on Earth is </t>
  </si>
  <si>
    <t>1) Inside the Earth</t>
  </si>
  <si>
    <t>2) Outside the Earth</t>
  </si>
  <si>
    <t>3) Both inside and otside the Earth</t>
  </si>
  <si>
    <t>The magnetic field changes</t>
  </si>
  <si>
    <t>1) Continuously</t>
  </si>
  <si>
    <t>2) Every so many million years as recorded in the rocks</t>
  </si>
  <si>
    <t>3) And has even disappeared in the past</t>
  </si>
  <si>
    <t>Does a current go in the same direction as the electrons?</t>
  </si>
  <si>
    <t>1) Yes</t>
  </si>
  <si>
    <t>2) No</t>
  </si>
  <si>
    <t>3) Not necessarily</t>
  </si>
  <si>
    <t>Is salt conductive or resistant?</t>
  </si>
  <si>
    <t>1) Conductive</t>
  </si>
  <si>
    <t>2) Resistant</t>
  </si>
  <si>
    <t>3) Depends whether it is dissolved in water or not</t>
  </si>
  <si>
    <t>What are electromagnetics waves?</t>
  </si>
  <si>
    <t>1) Light</t>
  </si>
  <si>
    <t>2) Radio waves</t>
  </si>
  <si>
    <t>Electromagnetics can be explained by</t>
  </si>
  <si>
    <t>1) Newton's law</t>
  </si>
  <si>
    <t>2) Maxwell equations</t>
  </si>
  <si>
    <t>3) Huygen's principle</t>
  </si>
  <si>
    <t xml:space="preserve">Ground Penetrating Radar can be used for </t>
  </si>
  <si>
    <t>1) Looking for fresh water</t>
  </si>
  <si>
    <t>Ground Penetrating Radar uses</t>
  </si>
  <si>
    <t>1) High frequency seismic waves</t>
  </si>
  <si>
    <t>3) Studying the Earth core</t>
  </si>
  <si>
    <t>2) Archeology</t>
  </si>
  <si>
    <t>Induced Polarisation uses</t>
  </si>
  <si>
    <t>Induced Polarisation can be used for</t>
  </si>
  <si>
    <t>1) Looking for hydrocarbons</t>
  </si>
  <si>
    <t>2) Looking for gold</t>
  </si>
  <si>
    <t>3) Looking for water</t>
  </si>
  <si>
    <t>2) Electrical currents</t>
  </si>
  <si>
    <t xml:space="preserve">Metamorphic rocks have </t>
  </si>
  <si>
    <t>1) High density</t>
  </si>
  <si>
    <t>2) High porosity</t>
  </si>
  <si>
    <t>3) Are usually very old rocks</t>
  </si>
  <si>
    <t xml:space="preserve">Clastics are </t>
  </si>
  <si>
    <t>2) Could also be carbonates</t>
  </si>
  <si>
    <t>Most geological layers are</t>
  </si>
  <si>
    <t>1) Horizontal</t>
  </si>
  <si>
    <t>2) Dipping</t>
  </si>
  <si>
    <t xml:space="preserve">3) Deposited </t>
  </si>
  <si>
    <t>Rocks can be magnetic with the present day magnetic direction only</t>
  </si>
  <si>
    <t>3) Only basalts</t>
  </si>
  <si>
    <t>1) Force (N)</t>
  </si>
  <si>
    <t>2) Velocity (m/s)</t>
  </si>
  <si>
    <r>
      <t>3) Acceleration (m/s</t>
    </r>
    <r>
      <rPr>
        <vertAlign val="superscript"/>
        <sz val="12"/>
        <color rgb="FF000000"/>
        <rFont val="Arial"/>
        <family val="2"/>
      </rPr>
      <t>2</t>
    </r>
    <r>
      <rPr>
        <sz val="12"/>
        <color rgb="FF000000"/>
        <rFont val="Arial"/>
        <family val="2"/>
        <charset val="1"/>
      </rPr>
      <t>)</t>
    </r>
  </si>
  <si>
    <t>3) Electromagnetic waves</t>
  </si>
  <si>
    <t>1) Only sandstones and shales</t>
  </si>
  <si>
    <t>3) Need to be deposited by rivers</t>
  </si>
  <si>
    <t>3) Magnetron / Microwaves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</si>
</sst>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rgb="FF000000"/>
      <name val="Arial"/>
      <family val="2"/>
      <charset val="1"/>
    </font>
    <font>
      <b/>
      <sz val="12"/>
      <color rgb="FF000000"/>
      <name val="Arial"/>
      <family val="2"/>
      <charset val="1"/>
    </font>
    <font>
      <vertAlign val="superscript"/>
      <sz val="12"/>
      <color rgb="FF000000"/>
      <name val="Arial"/>
      <family val="2"/>
    </font>
  </fonts>
  <fills count="3">
    <fill>
      <patternFill patternType="none"/>
    </fill>
    <fill>
      <patternFill patternType="gray125"/>
    </fill>
    <fill>
      <patternFill patternType="solid">
        <fgColor rgb="FFFFFF00"/>
        <bgColor rgb="FFFFFF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Font="1"/>
    <xf numFmtId="0" fontId="0" fillId="0" borderId="0" xfId="0" applyProtection="1">
      <protection hidden="1"/>
    </xf>
    <xf numFmtId="0" fontId="1" fillId="0" borderId="0" xfId="0" applyFont="1" applyProtection="1">
      <protection hidden="1"/>
    </xf>
    <xf numFmtId="0" fontId="0" fillId="0" borderId="0" xfId="0" applyAlignment="1" applyProtection="1">
      <alignment horizontal="center" vertical="center"/>
      <protection hidden="1"/>
    </xf>
    <xf numFmtId="0" fontId="0" fillId="2" borderId="1" xfId="0" applyFont="1" applyFill="1" applyBorder="1" applyProtection="1">
      <protection locked="0" hidden="1"/>
    </xf>
    <xf numFmtId="0" fontId="1" fillId="0" borderId="0" xfId="0" applyFont="1" applyBorder="1" applyAlignment="1">
      <alignment horizontal="center" vertical="top"/>
    </xf>
    <xf numFmtId="0" fontId="0"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
  <sheetViews>
    <sheetView tabSelected="1" zoomScaleNormal="100" workbookViewId="0">
      <selection activeCell="A2" sqref="A2:Q2"/>
    </sheetView>
  </sheetViews>
  <sheetFormatPr defaultColWidth="8.5546875" defaultRowHeight="15" x14ac:dyDescent="0.2"/>
  <sheetData>
    <row r="1" spans="1:17" ht="15.75" x14ac:dyDescent="0.2">
      <c r="A1" s="6" t="s">
        <v>0</v>
      </c>
      <c r="B1" s="6"/>
      <c r="C1" s="6"/>
      <c r="D1" s="6"/>
      <c r="E1" s="6"/>
      <c r="F1" s="6"/>
      <c r="G1" s="6"/>
      <c r="H1" s="6"/>
      <c r="I1" s="6"/>
      <c r="J1" s="6"/>
      <c r="K1" s="6"/>
      <c r="L1" s="6"/>
      <c r="M1" s="6"/>
      <c r="N1" s="6"/>
      <c r="O1" s="6"/>
      <c r="P1" s="6"/>
      <c r="Q1" s="6"/>
    </row>
    <row r="2" spans="1:17" ht="48.75" customHeight="1" x14ac:dyDescent="0.2">
      <c r="A2" s="7" t="s">
        <v>1</v>
      </c>
      <c r="B2" s="7"/>
      <c r="C2" s="7"/>
      <c r="D2" s="7"/>
      <c r="E2" s="7"/>
      <c r="F2" s="7"/>
      <c r="G2" s="7"/>
      <c r="H2" s="7"/>
      <c r="I2" s="7"/>
      <c r="J2" s="7"/>
      <c r="K2" s="7"/>
      <c r="L2" s="7"/>
      <c r="M2" s="7"/>
      <c r="N2" s="7"/>
      <c r="O2" s="7"/>
      <c r="P2" s="7"/>
      <c r="Q2" s="7"/>
    </row>
    <row r="4" spans="1:17" ht="49.5" customHeight="1" x14ac:dyDescent="0.2">
      <c r="A4" s="7" t="s">
        <v>2</v>
      </c>
      <c r="B4" s="7"/>
      <c r="C4" s="7"/>
      <c r="D4" s="7"/>
      <c r="E4" s="7"/>
      <c r="F4" s="7"/>
      <c r="G4" s="7"/>
      <c r="H4" s="7"/>
      <c r="I4" s="7"/>
      <c r="J4" s="7"/>
      <c r="K4" s="7"/>
      <c r="L4" s="7"/>
      <c r="M4" s="7"/>
      <c r="N4" s="7"/>
      <c r="O4" s="7"/>
      <c r="P4" s="7"/>
      <c r="Q4" s="7"/>
    </row>
    <row r="6" spans="1:17" x14ac:dyDescent="0.2">
      <c r="A6" s="1" t="s">
        <v>7</v>
      </c>
    </row>
  </sheetData>
  <sheetProtection algorithmName="SHA-512" hashValue="MUngYtXLsRsgH69crOYHZyboONv5mEDfMoTgNRSAAwW3WgRXWiUQG39+REs4q9fP2Jskruo0lPxPrxFz97oT8Q==" saltValue="62YTwGmtIRbvfyPVWUivRw==" spinCount="100000" sheet="1" objects="1" scenarios="1"/>
  <mergeCells count="3">
    <mergeCell ref="A1:Q1"/>
    <mergeCell ref="A2:Q2"/>
    <mergeCell ref="A4:Q4"/>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1"/>
  <sheetViews>
    <sheetView zoomScale="95" zoomScaleNormal="95" workbookViewId="0">
      <selection activeCell="H3" sqref="H3"/>
    </sheetView>
  </sheetViews>
  <sheetFormatPr defaultColWidth="8.88671875" defaultRowHeight="15" x14ac:dyDescent="0.2"/>
  <cols>
    <col min="1" max="16384" width="8.88671875" style="2"/>
  </cols>
  <sheetData>
    <row r="1" spans="1:8" ht="15.75" x14ac:dyDescent="0.25">
      <c r="A1" s="3" t="s">
        <v>3</v>
      </c>
      <c r="B1" s="3"/>
      <c r="C1" s="3"/>
      <c r="D1" s="3"/>
      <c r="F1" s="3"/>
      <c r="G1" s="3"/>
      <c r="H1" s="3"/>
    </row>
    <row r="3" spans="1:8" x14ac:dyDescent="0.2">
      <c r="A3" s="2" t="s">
        <v>8</v>
      </c>
      <c r="G3" s="2" t="s">
        <v>4</v>
      </c>
      <c r="H3" s="5" t="s">
        <v>5</v>
      </c>
    </row>
    <row r="4" spans="1:8" x14ac:dyDescent="0.2">
      <c r="A4" s="2" t="s">
        <v>60</v>
      </c>
      <c r="H4" s="2" t="str">
        <f>IF(H3=1,"Incorrect","")</f>
        <v/>
      </c>
    </row>
    <row r="5" spans="1:8" x14ac:dyDescent="0.2">
      <c r="A5" s="2" t="s">
        <v>61</v>
      </c>
      <c r="H5" s="2" t="str">
        <f>IF(H3=2,"Incorrect ","")</f>
        <v/>
      </c>
    </row>
    <row r="6" spans="1:8" ht="18" x14ac:dyDescent="0.2">
      <c r="A6" s="2" t="s">
        <v>62</v>
      </c>
      <c r="B6" s="4"/>
      <c r="H6" s="2" t="str">
        <f>IF(H3=3,"Correct","")</f>
        <v/>
      </c>
    </row>
    <row r="8" spans="1:8" x14ac:dyDescent="0.2">
      <c r="A8" s="2" t="s">
        <v>9</v>
      </c>
      <c r="G8" s="2" t="s">
        <v>4</v>
      </c>
      <c r="H8" s="5" t="s">
        <v>5</v>
      </c>
    </row>
    <row r="9" spans="1:8" x14ac:dyDescent="0.2">
      <c r="A9" s="2" t="s">
        <v>10</v>
      </c>
      <c r="H9" s="2" t="str">
        <f>IF(H8=1,"Incorrect","")</f>
        <v/>
      </c>
    </row>
    <row r="10" spans="1:8" x14ac:dyDescent="0.2">
      <c r="A10" s="2" t="s">
        <v>11</v>
      </c>
      <c r="H10" s="2" t="str">
        <f>IF(H8=2,"Correct","")</f>
        <v/>
      </c>
    </row>
    <row r="11" spans="1:8" x14ac:dyDescent="0.2">
      <c r="A11" s="2" t="s">
        <v>12</v>
      </c>
      <c r="H11" s="2" t="str">
        <f>IF(H8=3,"Correct, gravity is compensated by centripedal force ","")</f>
        <v/>
      </c>
    </row>
    <row r="13" spans="1:8" x14ac:dyDescent="0.2">
      <c r="A13" s="2" t="s">
        <v>13</v>
      </c>
      <c r="G13" s="2" t="s">
        <v>4</v>
      </c>
      <c r="H13" s="5"/>
    </row>
    <row r="14" spans="1:8" x14ac:dyDescent="0.2">
      <c r="A14" s="2" t="s">
        <v>14</v>
      </c>
      <c r="H14" s="2" t="str">
        <f>IF(H13=1,"Partly correct","")</f>
        <v/>
      </c>
    </row>
    <row r="15" spans="1:8" x14ac:dyDescent="0.2">
      <c r="A15" s="2" t="s">
        <v>15</v>
      </c>
      <c r="H15" s="2" t="str">
        <f>IF(H13=2,"Partly correct","")</f>
        <v/>
      </c>
    </row>
    <row r="16" spans="1:8" x14ac:dyDescent="0.2">
      <c r="A16" s="2" t="s">
        <v>16</v>
      </c>
      <c r="H16" s="2" t="str">
        <f>IF(H13=3,"Correct, mainly as a result of convection inside the fluid outer core and a small part from the sun radiation ","")</f>
        <v/>
      </c>
    </row>
    <row r="18" spans="1:8" x14ac:dyDescent="0.2">
      <c r="A18" s="2" t="s">
        <v>17</v>
      </c>
      <c r="G18" s="2" t="s">
        <v>4</v>
      </c>
      <c r="H18" s="5"/>
    </row>
    <row r="19" spans="1:8" x14ac:dyDescent="0.2">
      <c r="A19" s="2" t="s">
        <v>18</v>
      </c>
      <c r="H19" s="2" t="str">
        <f>IF(H18=1,"Correctl","")</f>
        <v/>
      </c>
    </row>
    <row r="20" spans="1:8" x14ac:dyDescent="0.2">
      <c r="A20" s="2" t="s">
        <v>19</v>
      </c>
      <c r="H20" s="2" t="str">
        <f>IF(H18=2,"Incorrect, it changes continuously, but every so many million years it even reverses","")</f>
        <v/>
      </c>
    </row>
    <row r="21" spans="1:8" x14ac:dyDescent="0.2">
      <c r="A21" s="2" t="s">
        <v>20</v>
      </c>
      <c r="H21" s="2" t="str">
        <f>IF(H18=3,"Partly correct, during reversals it diminishes significantly in strength","")</f>
        <v/>
      </c>
    </row>
    <row r="23" spans="1:8" x14ac:dyDescent="0.2">
      <c r="A23" s="2" t="s">
        <v>21</v>
      </c>
      <c r="G23" s="2" t="s">
        <v>4</v>
      </c>
      <c r="H23" s="5" t="s">
        <v>5</v>
      </c>
    </row>
    <row r="24" spans="1:8" x14ac:dyDescent="0.2">
      <c r="A24" s="2" t="s">
        <v>22</v>
      </c>
      <c r="H24" s="2" t="str">
        <f>IF(H23=1,"Incorrect, in opposite direction, the idea must be a result of not fully understanding electricity","")</f>
        <v/>
      </c>
    </row>
    <row r="25" spans="1:8" x14ac:dyDescent="0.2">
      <c r="A25" s="2" t="s">
        <v>23</v>
      </c>
      <c r="H25" s="2" t="str">
        <f>IF(H23=2,"Correct, in opposite directions","")</f>
        <v/>
      </c>
    </row>
    <row r="26" spans="1:8" x14ac:dyDescent="0.2">
      <c r="A26" s="2" t="s">
        <v>24</v>
      </c>
      <c r="H26" s="2" t="str">
        <f>IF(H23=3,"Incorrect, it always is in opposite direction","")</f>
        <v/>
      </c>
    </row>
    <row r="28" spans="1:8" x14ac:dyDescent="0.2">
      <c r="A28" s="2" t="s">
        <v>25</v>
      </c>
      <c r="G28" s="2" t="s">
        <v>4</v>
      </c>
      <c r="H28" s="5" t="s">
        <v>5</v>
      </c>
    </row>
    <row r="29" spans="1:8" x14ac:dyDescent="0.2">
      <c r="A29" s="2" t="s">
        <v>26</v>
      </c>
      <c r="H29" s="2" t="str">
        <f>IF(H28=1,"Incorrect, rock salt is very resistive, only salt in solution is conductive","")</f>
        <v/>
      </c>
    </row>
    <row r="30" spans="1:8" x14ac:dyDescent="0.2">
      <c r="A30" s="2" t="s">
        <v>27</v>
      </c>
      <c r="H30" s="2" t="str">
        <f>IF(H28=2,"Correct, rock salt is very resistive, only salt in solution is conductive","")</f>
        <v/>
      </c>
    </row>
    <row r="31" spans="1:8" x14ac:dyDescent="0.2">
      <c r="A31" s="2" t="s">
        <v>28</v>
      </c>
      <c r="H31" s="2" t="str">
        <f>IF(H28=3,"Correct, rock salt is very resistive, only salt in solution is conductive","")</f>
        <v/>
      </c>
    </row>
    <row r="33" spans="1:8" x14ac:dyDescent="0.2">
      <c r="A33" s="2" t="s">
        <v>29</v>
      </c>
      <c r="G33" s="2" t="s">
        <v>4</v>
      </c>
      <c r="H33" s="5" t="s">
        <v>5</v>
      </c>
    </row>
    <row r="34" spans="1:8" x14ac:dyDescent="0.2">
      <c r="A34" s="2" t="s">
        <v>30</v>
      </c>
      <c r="H34" s="2" t="str">
        <f>IF(H33=1,"Correct","")</f>
        <v/>
      </c>
    </row>
    <row r="35" spans="1:8" x14ac:dyDescent="0.2">
      <c r="A35" s="2" t="s">
        <v>31</v>
      </c>
      <c r="H35" s="2" t="str">
        <f>IF(H33=2,"Correct","")</f>
        <v/>
      </c>
    </row>
    <row r="36" spans="1:8" x14ac:dyDescent="0.2">
      <c r="A36" s="2" t="s">
        <v>66</v>
      </c>
      <c r="H36" s="2" t="str">
        <f>IF(H33=3,"Correct","")</f>
        <v/>
      </c>
    </row>
    <row r="38" spans="1:8" x14ac:dyDescent="0.2">
      <c r="A38" s="2" t="s">
        <v>32</v>
      </c>
      <c r="G38" s="2" t="s">
        <v>4</v>
      </c>
      <c r="H38" s="5" t="s">
        <v>5</v>
      </c>
    </row>
    <row r="39" spans="1:8" x14ac:dyDescent="0.2">
      <c r="A39" s="2" t="s">
        <v>33</v>
      </c>
      <c r="H39" s="2" t="str">
        <f>IF(H38=1,"Incorrect","")</f>
        <v/>
      </c>
    </row>
    <row r="40" spans="1:8" x14ac:dyDescent="0.2">
      <c r="A40" s="2" t="s">
        <v>34</v>
      </c>
      <c r="H40" s="2" t="str">
        <f>IF(H38=2,"Correct","")</f>
        <v/>
      </c>
    </row>
    <row r="41" spans="1:8" x14ac:dyDescent="0.2">
      <c r="A41" s="2" t="s">
        <v>35</v>
      </c>
      <c r="H41" s="2" t="str">
        <f>IF(H38=3,"Correct, any wave propagation phenomenon satisfies Huygen's principle","")</f>
        <v/>
      </c>
    </row>
    <row r="43" spans="1:8" x14ac:dyDescent="0.2">
      <c r="A43" s="2" t="s">
        <v>38</v>
      </c>
      <c r="G43" s="2" t="s">
        <v>4</v>
      </c>
      <c r="H43" s="5" t="s">
        <v>5</v>
      </c>
    </row>
    <row r="44" spans="1:8" x14ac:dyDescent="0.2">
      <c r="A44" s="2" t="s">
        <v>39</v>
      </c>
      <c r="H44" s="2" t="str">
        <f>IF(H43=1,"Incorrect","")</f>
        <v/>
      </c>
    </row>
    <row r="45" spans="1:8" x14ac:dyDescent="0.2">
      <c r="A45" s="2" t="s">
        <v>47</v>
      </c>
      <c r="H45" s="2" t="str">
        <f>IF(H43=2,"Incorrect","")</f>
        <v/>
      </c>
    </row>
    <row r="46" spans="1:8" x14ac:dyDescent="0.2">
      <c r="A46" s="2" t="s">
        <v>63</v>
      </c>
      <c r="H46" s="2" t="str">
        <f>IF(H43=3,"Correct","")</f>
        <v/>
      </c>
    </row>
    <row r="48" spans="1:8" x14ac:dyDescent="0.2">
      <c r="A48" s="2" t="s">
        <v>36</v>
      </c>
      <c r="G48" s="2" t="s">
        <v>4</v>
      </c>
      <c r="H48" s="5" t="s">
        <v>5</v>
      </c>
    </row>
    <row r="49" spans="1:8" x14ac:dyDescent="0.2">
      <c r="A49" s="2" t="s">
        <v>37</v>
      </c>
      <c r="H49" s="2" t="str">
        <f>IF(H48=1,"Correct, as it can distinguish aquifers from bounding shales","")</f>
        <v/>
      </c>
    </row>
    <row r="50" spans="1:8" x14ac:dyDescent="0.2">
      <c r="A50" s="2" t="s">
        <v>41</v>
      </c>
      <c r="H50" s="2" t="str">
        <f>IF(H48=2,"Correct, foundations or chambers in pyramids can be detected","")</f>
        <v/>
      </c>
    </row>
    <row r="51" spans="1:8" x14ac:dyDescent="0.2">
      <c r="A51" s="2" t="s">
        <v>40</v>
      </c>
      <c r="H51" s="2" t="str">
        <f>IF(H48=3,"Incorrect, as the depth of penetration is very limited","")</f>
        <v/>
      </c>
    </row>
    <row r="52" spans="1:8" ht="15.75" x14ac:dyDescent="0.25">
      <c r="A52" s="3"/>
    </row>
    <row r="53" spans="1:8" x14ac:dyDescent="0.2">
      <c r="A53" s="2" t="s">
        <v>42</v>
      </c>
      <c r="G53" s="2" t="s">
        <v>4</v>
      </c>
      <c r="H53" s="5" t="s">
        <v>5</v>
      </c>
    </row>
    <row r="54" spans="1:8" x14ac:dyDescent="0.2">
      <c r="A54" s="2" t="s">
        <v>39</v>
      </c>
      <c r="H54" s="2" t="str">
        <f>IF(H53=1,"Incorrect, ","")</f>
        <v/>
      </c>
    </row>
    <row r="55" spans="1:8" x14ac:dyDescent="0.2">
      <c r="A55" s="2" t="s">
        <v>47</v>
      </c>
      <c r="H55" s="2" t="str">
        <f>IF(H53=2,"Correct","")</f>
        <v/>
      </c>
    </row>
    <row r="56" spans="1:8" x14ac:dyDescent="0.2">
      <c r="A56" s="2" t="s">
        <v>63</v>
      </c>
      <c r="H56" s="2" t="str">
        <f>IF(H53=3,"Incorrect, it uses currents","")</f>
        <v/>
      </c>
    </row>
    <row r="58" spans="1:8" x14ac:dyDescent="0.2">
      <c r="A58" s="2" t="s">
        <v>43</v>
      </c>
      <c r="G58" s="2" t="s">
        <v>4</v>
      </c>
      <c r="H58" s="5" t="s">
        <v>5</v>
      </c>
    </row>
    <row r="59" spans="1:8" x14ac:dyDescent="0.2">
      <c r="A59" s="2" t="s">
        <v>44</v>
      </c>
      <c r="H59" s="2" t="str">
        <f>IF(H58=1,"Correct, but mainly due to alterations shallow due to hydrocarbon seepage","")</f>
        <v/>
      </c>
    </row>
    <row r="60" spans="1:8" x14ac:dyDescent="0.2">
      <c r="A60" s="2" t="s">
        <v>45</v>
      </c>
      <c r="H60" s="2" t="str">
        <f>IF(H58=2,"Incorrect","")</f>
        <v/>
      </c>
    </row>
    <row r="61" spans="1:8" x14ac:dyDescent="0.2">
      <c r="A61" s="2" t="s">
        <v>46</v>
      </c>
      <c r="H61" s="2" t="str">
        <f>IF(H58=3,"Incorrect","")</f>
        <v/>
      </c>
    </row>
  </sheetData>
  <sheetProtection algorithmName="SHA-512" hashValue="HnxqGe3dFkMo8KZgxOi59bYhuSI9GxB1+y9qSNKftGi10Kg9zTJ8PoNvRv2Xzp8OHj5a3CHFrKotVMCcSL1g1Q==" saltValue="6MoiGQ9pgBiIKvUkG35gvw==" spinCount="100000" sheet="1" objects="1" scenarios="1"/>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topLeftCell="A7" zoomScaleNormal="100" workbookViewId="0">
      <selection activeCell="H8" sqref="H8"/>
    </sheetView>
  </sheetViews>
  <sheetFormatPr defaultColWidth="8.88671875" defaultRowHeight="15" x14ac:dyDescent="0.2"/>
  <cols>
    <col min="1" max="16384" width="8.88671875" style="2"/>
  </cols>
  <sheetData>
    <row r="1" spans="1:8" ht="15.75" x14ac:dyDescent="0.25">
      <c r="A1" s="3" t="s">
        <v>6</v>
      </c>
    </row>
    <row r="3" spans="1:8" x14ac:dyDescent="0.2">
      <c r="A3" s="2" t="s">
        <v>48</v>
      </c>
      <c r="G3" s="2" t="s">
        <v>4</v>
      </c>
      <c r="H3" s="5" t="s">
        <v>5</v>
      </c>
    </row>
    <row r="4" spans="1:8" x14ac:dyDescent="0.2">
      <c r="A4" s="2" t="s">
        <v>49</v>
      </c>
      <c r="H4" s="2" t="str">
        <f>IF(H3=1,"Correct","")</f>
        <v/>
      </c>
    </row>
    <row r="5" spans="1:8" x14ac:dyDescent="0.2">
      <c r="A5" s="2" t="s">
        <v>50</v>
      </c>
      <c r="H5" s="2" t="str">
        <f>IF(H3=2,"Incorrect","")</f>
        <v/>
      </c>
    </row>
    <row r="6" spans="1:8" x14ac:dyDescent="0.2">
      <c r="A6" s="2" t="s">
        <v>51</v>
      </c>
      <c r="H6" s="2" t="str">
        <f>IF(H3=3,"Correct","")</f>
        <v/>
      </c>
    </row>
    <row r="8" spans="1:8" x14ac:dyDescent="0.2">
      <c r="A8" s="2" t="s">
        <v>52</v>
      </c>
      <c r="G8" s="2" t="s">
        <v>4</v>
      </c>
      <c r="H8" s="5" t="s">
        <v>5</v>
      </c>
    </row>
    <row r="9" spans="1:8" x14ac:dyDescent="0.2">
      <c r="A9" s="2" t="s">
        <v>64</v>
      </c>
      <c r="H9" s="2" t="str">
        <f>IF(H8=1,"Correct","")</f>
        <v/>
      </c>
    </row>
    <row r="10" spans="1:8" x14ac:dyDescent="0.2">
      <c r="A10" s="2" t="s">
        <v>53</v>
      </c>
      <c r="H10" s="2" t="str">
        <f>IF(H8=2,"Incorrect, although carbonate debris can be deposited like sand sediments","")</f>
        <v/>
      </c>
    </row>
    <row r="11" spans="1:8" x14ac:dyDescent="0.2">
      <c r="A11" s="2" t="s">
        <v>65</v>
      </c>
      <c r="H11" s="2" t="str">
        <f>IF(H8=3,"Incorrect, think of deep water turbidites","")</f>
        <v/>
      </c>
    </row>
    <row r="13" spans="1:8" x14ac:dyDescent="0.2">
      <c r="A13" s="2" t="s">
        <v>54</v>
      </c>
      <c r="G13" s="2" t="s">
        <v>4</v>
      </c>
      <c r="H13" s="5" t="s">
        <v>5</v>
      </c>
    </row>
    <row r="14" spans="1:8" x14ac:dyDescent="0.2">
      <c r="A14" s="2" t="s">
        <v>55</v>
      </c>
      <c r="H14" s="2" t="str">
        <f>IF(H13=1,"Correct, the large majority is horizontal or near horizontal","")</f>
        <v/>
      </c>
    </row>
    <row r="15" spans="1:8" x14ac:dyDescent="0.2">
      <c r="A15" s="2" t="s">
        <v>56</v>
      </c>
      <c r="H15" s="2" t="str">
        <f>IF(H13=2,"Incorrect, the large majority is horizontal or near horizontal","")</f>
        <v/>
      </c>
    </row>
    <row r="16" spans="1:8" x14ac:dyDescent="0.2">
      <c r="A16" s="2" t="s">
        <v>57</v>
      </c>
      <c r="H16" s="2" t="str">
        <f>IF(H13=3,"Partly correct, but carbonates could consuist of grown coral reefs","")</f>
        <v/>
      </c>
    </row>
    <row r="18" spans="1:8" x14ac:dyDescent="0.2">
      <c r="A18" s="2" t="s">
        <v>58</v>
      </c>
      <c r="G18" s="2" t="s">
        <v>4</v>
      </c>
      <c r="H18" s="5" t="s">
        <v>5</v>
      </c>
    </row>
    <row r="19" spans="1:8" x14ac:dyDescent="0.2">
      <c r="A19" s="2" t="s">
        <v>22</v>
      </c>
      <c r="H19" s="2" t="str">
        <f>IF(H18=1,"Incorrect, could contain remanent magnitization","")</f>
        <v/>
      </c>
    </row>
    <row r="20" spans="1:8" x14ac:dyDescent="0.2">
      <c r="A20" s="2" t="s">
        <v>23</v>
      </c>
      <c r="H20" s="2" t="str">
        <f>IF(H18=2,"Correct, could contain remanent magnitization ","")</f>
        <v/>
      </c>
    </row>
    <row r="21" spans="1:8" x14ac:dyDescent="0.2">
      <c r="A21" s="2" t="s">
        <v>59</v>
      </c>
      <c r="H21" s="2" t="str">
        <f>IF(H18=3,"Incorrect, all rocks can contain minerals that can be magnitized ","")</f>
        <v/>
      </c>
    </row>
    <row r="23" spans="1:8" ht="15.75" x14ac:dyDescent="0.25">
      <c r="H23" s="3"/>
    </row>
  </sheetData>
  <sheetProtection algorithmName="SHA-512" hashValue="FOB4NvYl29Nxqr8gZeQwubWts8doq5CBzeROt70a7XjHSonFDSDox/k9TGg+nhT5xwZeB9Mp3FZ1vzlNcmW1+A==" saltValue="khdM6v0g7yq4CUv19z+16g==" spinCount="100000"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 Geophysics</vt:lpstr>
      <vt:lpstr>Geology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Breakaway</dc:creator>
  <dc:description/>
  <cp:lastModifiedBy>ArieJan</cp:lastModifiedBy>
  <cp:revision>0</cp:revision>
  <dcterms:created xsi:type="dcterms:W3CDTF">2017-05-03T08:10:56Z</dcterms:created>
  <dcterms:modified xsi:type="dcterms:W3CDTF">2021-04-08T23:14:44Z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