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D:\ArieJanOpTBschijf\Bedrijfsbestanden\Jaap Mondt\Moodle\ASDAP aug 2020\ZZZ Correcties\18 dec Versie 2, benodigde bestanden\"/>
    </mc:Choice>
  </mc:AlternateContent>
  <xr:revisionPtr revIDLastSave="0" documentId="13_ncr:1_{358B0533-F52A-4883-8988-F110BCCE3392}" xr6:coauthVersionLast="45" xr6:coauthVersionMax="45" xr10:uidLastSave="{00000000-0000-0000-0000-000000000000}"/>
  <bookViews>
    <workbookView xWindow="5190" yWindow="210" windowWidth="23730" windowHeight="15375" xr2:uid="{00000000-000D-0000-FFFF-FFFF00000000}"/>
  </bookViews>
  <sheets>
    <sheet name="Introduction" sheetId="29" r:id="rId1"/>
    <sheet name="Geosciences" sheetId="3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4" i="33" l="1"/>
  <c r="H51" i="33"/>
  <c r="H35" i="33"/>
  <c r="H34" i="33"/>
  <c r="H33" i="33"/>
  <c r="H25" i="33"/>
  <c r="H18" i="33"/>
  <c r="H15" i="33"/>
  <c r="H9" i="33"/>
  <c r="H56" i="33"/>
  <c r="H55" i="33"/>
  <c r="H50" i="33"/>
  <c r="H49" i="33"/>
  <c r="H46" i="33"/>
  <c r="H45" i="33"/>
  <c r="H44" i="33"/>
  <c r="H41" i="33"/>
  <c r="H40" i="33"/>
  <c r="H39" i="33"/>
  <c r="H30" i="33" l="1"/>
  <c r="H29" i="33"/>
  <c r="H28" i="33"/>
  <c r="H24" i="33"/>
  <c r="H23" i="33"/>
  <c r="H20" i="33"/>
  <c r="H19" i="33"/>
  <c r="H13" i="33"/>
  <c r="H14" i="33"/>
  <c r="H10" i="33"/>
  <c r="H8" i="33"/>
  <c r="H5" i="33"/>
  <c r="H4" i="33"/>
  <c r="H3" i="33"/>
</calcChain>
</file>

<file path=xl/sharedStrings.xml><?xml version="1.0" encoding="utf-8"?>
<sst xmlns="http://schemas.openxmlformats.org/spreadsheetml/2006/main" count="70" uniqueCount="51">
  <si>
    <t>Answer:</t>
  </si>
  <si>
    <t xml:space="preserve"> </t>
  </si>
  <si>
    <t xml:space="preserve">Under each tab you will find a number of multiple-choice questions. You answer the questions by typing the number of the chosen answer in the yellow cell followed by "Enter", after which feedback will be given. If you like to try an alternative answer, remove the number and type your alternative choice followed by "Enter". By clearing the yellow cell the last feedback can be removed before going to the next question. Multiple answers might be correct. </t>
  </si>
  <si>
    <t>Geophysics</t>
  </si>
  <si>
    <t>Seismic waves</t>
  </si>
  <si>
    <t>Seismic Sources</t>
  </si>
  <si>
    <t>Reflections</t>
  </si>
  <si>
    <t>Refractions</t>
  </si>
  <si>
    <t>Groundroll</t>
  </si>
  <si>
    <t>Survey</t>
  </si>
  <si>
    <t>Is this the right course for you?</t>
  </si>
  <si>
    <t>1) Seismic waves and rays both describe the way energy travels</t>
  </si>
  <si>
    <t>2) Rays can only be used for studing light rays</t>
  </si>
  <si>
    <t>3) Waves can only be used for surface waves</t>
  </si>
  <si>
    <t>1) Seismic sources need to be a very short signal</t>
  </si>
  <si>
    <t xml:space="preserve">3) All seismic sources are actively generated </t>
  </si>
  <si>
    <t>2) Reflections are not the best direct hydrocarbon indicators</t>
  </si>
  <si>
    <t>1) Refractions are just shallow reflections</t>
  </si>
  <si>
    <t>2) Refraction travel along boundaries</t>
  </si>
  <si>
    <t>1) Groundroll is different from surface waves</t>
  </si>
  <si>
    <t>2) Love and Rayleigh waves are groundroll</t>
  </si>
  <si>
    <t>3) Groundroll can not be used to determine the subsurface</t>
  </si>
  <si>
    <t>1) Only 1-D, 2-D and 3-D(imensional) surveys can be acquired</t>
  </si>
  <si>
    <t>3) Wells can be used for seismic surveys</t>
  </si>
  <si>
    <t>Geology</t>
  </si>
  <si>
    <t>Lithology</t>
  </si>
  <si>
    <t>Porefluid</t>
  </si>
  <si>
    <t>Reservoirs</t>
  </si>
  <si>
    <t>Seals</t>
  </si>
  <si>
    <t>2) Lithology also covers porefluids</t>
  </si>
  <si>
    <t>3) Lithology refers only to clastics</t>
  </si>
  <si>
    <t>1) Porefluids refer to fluids only</t>
  </si>
  <si>
    <t>2) Porefluids are always unmixed</t>
  </si>
  <si>
    <t>3) Saturation refers to mixtures of porefluids</t>
  </si>
  <si>
    <t>2) Reservoirs can be filled with layers of different porefluids</t>
  </si>
  <si>
    <t>3) Most often the lowest porefluid layer is gas</t>
  </si>
  <si>
    <t>2) The best seals are salt layers</t>
  </si>
  <si>
    <t>3) Shale can be seal as well as reservoir</t>
  </si>
  <si>
    <t>To benefit  from this course a basic understanding of geophysics, physics and statistics is needed. With this multiple choice quiz to will find out the starting requirements needed. If you can answer all  questions perfectly, that is excellent. If you can answer most questions, certainly the ones related to Geophysics, Geology and Statistics, then you also can follow the course, but if you have great difficulty answering the all questions then reconsider whether this course is for you. Just give it a go. Wish you success.</t>
  </si>
  <si>
    <t>3) Refraction are useless, are just undesired</t>
  </si>
  <si>
    <t>2) Most desert surveys use dynamite</t>
  </si>
  <si>
    <t>1) litholy is another name for rocks</t>
  </si>
  <si>
    <t>1) Reservoirs do not refer to non-porous rocks</t>
  </si>
  <si>
    <t>1) Unconventional shales are no seals</t>
  </si>
  <si>
    <t>2) Marine sources are usually more repeatable than land sources</t>
  </si>
  <si>
    <t>1) Reflections are useful for finding resistivity</t>
  </si>
  <si>
    <t>3) With marine data you cannot study shear wave properties of the subsurface</t>
  </si>
  <si>
    <t>Velocity</t>
  </si>
  <si>
    <t>1) Wave velocity is the same as particle velocity</t>
  </si>
  <si>
    <t>2) Wave velocity is different from particle velocity</t>
  </si>
  <si>
    <t>3) Waves travel with phase velocity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</si>
</sst>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Arial"/>
      <family val="2"/>
    </font>
    <font>
      <b/>
      <sz val="12"/>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0" fillId="0" borderId="0" xfId="0" applyFont="1"/>
    <xf numFmtId="0" fontId="1" fillId="0" borderId="0" xfId="0" applyFont="1" applyProtection="1">
      <protection hidden="1"/>
    </xf>
    <xf numFmtId="0" fontId="0" fillId="0" borderId="0" xfId="0" applyProtection="1">
      <protection hidden="1"/>
    </xf>
    <xf numFmtId="0" fontId="0" fillId="2" borderId="1" xfId="0" applyFill="1" applyBorder="1" applyProtection="1">
      <protection locked="0" hidden="1"/>
    </xf>
    <xf numFmtId="0" fontId="0" fillId="0" borderId="0" xfId="0" applyAlignment="1">
      <alignment horizontal="left" vertical="top" wrapText="1"/>
    </xf>
    <xf numFmtId="0" fontId="1" fillId="0" borderId="0" xfId="0" applyFont="1" applyAlignment="1">
      <alignment horizontal="center" vertical="top"/>
    </xf>
    <xf numFmtId="0" fontId="0"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C34B7-A9D9-4DC9-8619-0937839A9652}">
  <dimension ref="A1:Q6"/>
  <sheetViews>
    <sheetView tabSelected="1" workbookViewId="0">
      <selection activeCell="D13" sqref="D13"/>
    </sheetView>
  </sheetViews>
  <sheetFormatPr defaultRowHeight="15" x14ac:dyDescent="0.2"/>
  <sheetData>
    <row r="1" spans="1:17" ht="15.75" x14ac:dyDescent="0.2">
      <c r="A1" s="6" t="s">
        <v>10</v>
      </c>
      <c r="B1" s="6"/>
      <c r="C1" s="6"/>
      <c r="D1" s="6"/>
      <c r="E1" s="6"/>
      <c r="F1" s="6"/>
      <c r="G1" s="6"/>
      <c r="H1" s="6"/>
      <c r="I1" s="6"/>
      <c r="J1" s="6"/>
      <c r="K1" s="6"/>
      <c r="L1" s="6"/>
      <c r="M1" s="6"/>
      <c r="N1" s="6"/>
      <c r="O1" s="6"/>
      <c r="P1" s="6"/>
      <c r="Q1" s="6"/>
    </row>
    <row r="2" spans="1:17" ht="48.75" customHeight="1" x14ac:dyDescent="0.2">
      <c r="A2" s="7" t="s">
        <v>38</v>
      </c>
      <c r="B2" s="7"/>
      <c r="C2" s="7"/>
      <c r="D2" s="7"/>
      <c r="E2" s="7"/>
      <c r="F2" s="7"/>
      <c r="G2" s="7"/>
      <c r="H2" s="7"/>
      <c r="I2" s="7"/>
      <c r="J2" s="7"/>
      <c r="K2" s="7"/>
      <c r="L2" s="7"/>
      <c r="M2" s="7"/>
      <c r="N2" s="7"/>
      <c r="O2" s="7"/>
      <c r="P2" s="7"/>
      <c r="Q2" s="7"/>
    </row>
    <row r="4" spans="1:17" ht="49.5" customHeight="1" x14ac:dyDescent="0.2">
      <c r="A4" s="5" t="s">
        <v>2</v>
      </c>
      <c r="B4" s="5"/>
      <c r="C4" s="5"/>
      <c r="D4" s="5"/>
      <c r="E4" s="5"/>
      <c r="F4" s="5"/>
      <c r="G4" s="5"/>
      <c r="H4" s="5"/>
      <c r="I4" s="5"/>
      <c r="J4" s="5"/>
      <c r="K4" s="5"/>
      <c r="L4" s="5"/>
      <c r="M4" s="5"/>
      <c r="N4" s="5"/>
      <c r="O4" s="5"/>
      <c r="P4" s="5"/>
      <c r="Q4" s="5"/>
    </row>
    <row r="6" spans="1:17" x14ac:dyDescent="0.2">
      <c r="A6" s="1"/>
    </row>
  </sheetData>
  <sheetProtection algorithmName="SHA-512" hashValue="7jJQiiO04oipxP1ChGNJ88C/TzAk/c9QIBwM+d5tKVU5g6D4ub8Y82InbBHKa14hNbC6uUUGl79lsGC9VufLUQ==" saltValue="r/fdMVVzfooWA0C8r7mw7g==" spinCount="100000" sheet="1" selectLockedCells="1" selectUnlockedCells="1"/>
  <mergeCells count="3">
    <mergeCell ref="A4:Q4"/>
    <mergeCell ref="A1:Q1"/>
    <mergeCell ref="A2:Q2"/>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A9FC-C0C6-41D9-A4E2-542123FE8BA0}">
  <dimension ref="A1:H56"/>
  <sheetViews>
    <sheetView zoomScale="62" zoomScaleNormal="62" workbookViewId="0">
      <selection activeCell="H2" sqref="H2"/>
    </sheetView>
  </sheetViews>
  <sheetFormatPr defaultRowHeight="15" x14ac:dyDescent="0.2"/>
  <cols>
    <col min="1" max="16384" width="8.88671875" style="3"/>
  </cols>
  <sheetData>
    <row r="1" spans="1:8" ht="15.75" x14ac:dyDescent="0.25">
      <c r="A1" s="2" t="s">
        <v>3</v>
      </c>
      <c r="B1" s="2"/>
      <c r="C1" s="2"/>
      <c r="D1" s="2"/>
      <c r="F1" s="2"/>
      <c r="G1" s="2"/>
      <c r="H1" s="2"/>
    </row>
    <row r="2" spans="1:8" x14ac:dyDescent="0.2">
      <c r="A2" s="3" t="s">
        <v>4</v>
      </c>
      <c r="G2" s="3" t="s">
        <v>0</v>
      </c>
      <c r="H2" s="4" t="s">
        <v>1</v>
      </c>
    </row>
    <row r="3" spans="1:8" x14ac:dyDescent="0.2">
      <c r="A3" s="3" t="s">
        <v>11</v>
      </c>
      <c r="H3" s="3" t="str">
        <f>IF(H2=1,"Correct, although rays are more appropriate at higher frequencies / shorter wavelengths than subsurface irregularities","")</f>
        <v/>
      </c>
    </row>
    <row r="4" spans="1:8" x14ac:dyDescent="0.2">
      <c r="A4" s="3" t="s">
        <v>12</v>
      </c>
      <c r="H4" s="3" t="str">
        <f>IF(H2=2,"Incorrect, as they can be used for seismic ","")</f>
        <v/>
      </c>
    </row>
    <row r="5" spans="1:8" x14ac:dyDescent="0.2">
      <c r="A5" s="3" t="s">
        <v>13</v>
      </c>
      <c r="H5" s="3" t="str">
        <f>IF(H2=3,"Incorrect, waves can also  be used for reflection and refraction ","")</f>
        <v/>
      </c>
    </row>
    <row r="7" spans="1:8" x14ac:dyDescent="0.2">
      <c r="A7" s="3" t="s">
        <v>5</v>
      </c>
      <c r="G7" s="3" t="s">
        <v>0</v>
      </c>
      <c r="H7" s="4"/>
    </row>
    <row r="8" spans="1:8" x14ac:dyDescent="0.2">
      <c r="A8" s="3" t="s">
        <v>14</v>
      </c>
      <c r="H8" s="3" t="str">
        <f>IF(H7=1,"Incorrect, think of a Vibroseis source signal","")</f>
        <v/>
      </c>
    </row>
    <row r="9" spans="1:8" x14ac:dyDescent="0.2">
      <c r="A9" s="3" t="s">
        <v>44</v>
      </c>
      <c r="H9" s="3" t="str">
        <f>IF(H7=2,"Correct, in general land sources suffer from the direct neighbourhood of the source","")</f>
        <v/>
      </c>
    </row>
    <row r="10" spans="1:8" x14ac:dyDescent="0.2">
      <c r="A10" s="3" t="s">
        <v>15</v>
      </c>
      <c r="H10" s="3" t="str">
        <f>IF(H7=3,"Incorrect, think of earthquakes or microseismics induced by production","")</f>
        <v/>
      </c>
    </row>
    <row r="12" spans="1:8" x14ac:dyDescent="0.2">
      <c r="A12" s="3" t="s">
        <v>6</v>
      </c>
      <c r="G12" s="3" t="s">
        <v>0</v>
      </c>
      <c r="H12" s="4" t="s">
        <v>1</v>
      </c>
    </row>
    <row r="13" spans="1:8" x14ac:dyDescent="0.2">
      <c r="A13" s="3" t="s">
        <v>45</v>
      </c>
      <c r="H13" s="3" t="str">
        <f>IF(H12=1,"Incorrect, seismic is not sensitive to resistivity","")</f>
        <v/>
      </c>
    </row>
    <row r="14" spans="1:8" x14ac:dyDescent="0.2">
      <c r="A14" s="3" t="s">
        <v>16</v>
      </c>
      <c r="H14" s="3" t="str">
        <f>IF(H12=2,"Correct, although to some degree but not as sensitive as electrical methods","")</f>
        <v/>
      </c>
    </row>
    <row r="15" spans="1:8" x14ac:dyDescent="0.2">
      <c r="A15" s="3" t="s">
        <v>46</v>
      </c>
      <c r="H15" s="3" t="str">
        <f>IF(H12=3,"Incorrect, although shear waves can not be recorded in a marine environment, P-wave Amplitude versus Offset is sensitive to shear wave properties","")</f>
        <v/>
      </c>
    </row>
    <row r="17" spans="1:8" x14ac:dyDescent="0.2">
      <c r="A17" s="3" t="s">
        <v>7</v>
      </c>
      <c r="G17" s="3" t="s">
        <v>0</v>
      </c>
      <c r="H17" s="4" t="s">
        <v>1</v>
      </c>
    </row>
    <row r="18" spans="1:8" x14ac:dyDescent="0.2">
      <c r="A18" s="3" t="s">
        <v>17</v>
      </c>
      <c r="H18" s="3" t="str">
        <f>IF(H17=1,"Incorrect, as refractions travels along interfaces","")</f>
        <v/>
      </c>
    </row>
    <row r="19" spans="1:8" x14ac:dyDescent="0.2">
      <c r="A19" s="3" t="s">
        <v>18</v>
      </c>
      <c r="H19" s="3" t="str">
        <f>IF(H17=2,"Correct, although they travel only below a boundary with a velocity increase across ","")</f>
        <v/>
      </c>
    </row>
    <row r="20" spans="1:8" x14ac:dyDescent="0.2">
      <c r="A20" s="3" t="s">
        <v>39</v>
      </c>
      <c r="H20" s="3" t="str">
        <f>IF(H17=3,"Incorrect, they are for example extensively used to derive static corrections","")</f>
        <v/>
      </c>
    </row>
    <row r="22" spans="1:8" x14ac:dyDescent="0.2">
      <c r="A22" s="3" t="s">
        <v>8</v>
      </c>
      <c r="G22" s="3" t="s">
        <v>0</v>
      </c>
      <c r="H22" s="4" t="s">
        <v>1</v>
      </c>
    </row>
    <row r="23" spans="1:8" x14ac:dyDescent="0.2">
      <c r="A23" s="3" t="s">
        <v>19</v>
      </c>
      <c r="H23" s="3" t="str">
        <f>IF(H22=1,"Incorrect, two terms for the same phenomenon","")</f>
        <v/>
      </c>
    </row>
    <row r="24" spans="1:8" x14ac:dyDescent="0.2">
      <c r="A24" s="3" t="s">
        <v>20</v>
      </c>
      <c r="H24" s="3" t="str">
        <f>IF(H22=2,"Correct, Rayleigh is related to P and in-plane SV and Love to across-plane SH","")</f>
        <v/>
      </c>
    </row>
    <row r="25" spans="1:8" x14ac:dyDescent="0.2">
      <c r="A25" s="3" t="s">
        <v>21</v>
      </c>
      <c r="H25" s="3" t="str">
        <f>IF(H22=3,"Incorrect, Groundroll can also be inverted to shallow subsurface properties","")</f>
        <v/>
      </c>
    </row>
    <row r="26" spans="1:8" ht="15.75" x14ac:dyDescent="0.25">
      <c r="A26" s="2"/>
    </row>
    <row r="27" spans="1:8" x14ac:dyDescent="0.2">
      <c r="A27" s="3" t="s">
        <v>9</v>
      </c>
      <c r="G27" s="3" t="s">
        <v>0</v>
      </c>
      <c r="H27" s="4" t="s">
        <v>1</v>
      </c>
    </row>
    <row r="28" spans="1:8" x14ac:dyDescent="0.2">
      <c r="A28" s="3" t="s">
        <v>22</v>
      </c>
      <c r="H28" s="3" t="str">
        <f>IF(H27=1,"Incorrect, a 4D survey indicates a second similar survey at the same location","")</f>
        <v/>
      </c>
    </row>
    <row r="29" spans="1:8" x14ac:dyDescent="0.2">
      <c r="A29" s="3" t="s">
        <v>40</v>
      </c>
      <c r="H29" s="3" t="str">
        <f>IF(H27=2,"Incorrect, the most often used source is a vibrator","")</f>
        <v/>
      </c>
    </row>
    <row r="30" spans="1:8" x14ac:dyDescent="0.2">
      <c r="A30" s="3" t="s">
        <v>23</v>
      </c>
      <c r="H30" s="3" t="str">
        <f>IF(H27=3,"Absolutely correct, well seismic surveys are called VSP","")</f>
        <v/>
      </c>
    </row>
    <row r="32" spans="1:8" x14ac:dyDescent="0.2">
      <c r="A32" s="3" t="s">
        <v>47</v>
      </c>
      <c r="G32" s="3" t="s">
        <v>0</v>
      </c>
      <c r="H32" s="4" t="s">
        <v>1</v>
      </c>
    </row>
    <row r="33" spans="1:8" x14ac:dyDescent="0.2">
      <c r="A33" s="3" t="s">
        <v>48</v>
      </c>
      <c r="H33" s="3" t="str">
        <f>IF(H32=1,"Incorrect","")</f>
        <v/>
      </c>
    </row>
    <row r="34" spans="1:8" x14ac:dyDescent="0.2">
      <c r="A34" s="3" t="s">
        <v>49</v>
      </c>
      <c r="H34" s="3" t="str">
        <f>IF(H32=2,"Correct, will be explained in the course","")</f>
        <v/>
      </c>
    </row>
    <row r="35" spans="1:8" x14ac:dyDescent="0.2">
      <c r="A35" s="3" t="s">
        <v>50</v>
      </c>
      <c r="H35" s="3" t="str">
        <f>IF(H32=3,"partly correct, will be explained in the course","")</f>
        <v/>
      </c>
    </row>
    <row r="37" spans="1:8" ht="15.75" x14ac:dyDescent="0.25">
      <c r="A37" s="2" t="s">
        <v>24</v>
      </c>
    </row>
    <row r="38" spans="1:8" x14ac:dyDescent="0.2">
      <c r="A38" s="3" t="s">
        <v>25</v>
      </c>
      <c r="G38" s="3" t="s">
        <v>0</v>
      </c>
      <c r="H38" s="4" t="s">
        <v>1</v>
      </c>
    </row>
    <row r="39" spans="1:8" x14ac:dyDescent="0.2">
      <c r="A39" s="3" t="s">
        <v>41</v>
      </c>
      <c r="H39" s="3" t="str">
        <f>IF(H38=1,"Correct","")</f>
        <v/>
      </c>
    </row>
    <row r="40" spans="1:8" x14ac:dyDescent="0.2">
      <c r="A40" s="3" t="s">
        <v>29</v>
      </c>
      <c r="H40" s="3" t="str">
        <f>IF(H38=2,"Incorrect, it usually refers to the rock matrix only","")</f>
        <v/>
      </c>
    </row>
    <row r="41" spans="1:8" x14ac:dyDescent="0.2">
      <c r="A41" s="3" t="s">
        <v>30</v>
      </c>
      <c r="H41" s="3" t="str">
        <f>IF(H38=3,"Incorrect, it refers to clastic, carbonates, metamorphics, etc","")</f>
        <v/>
      </c>
    </row>
    <row r="43" spans="1:8" x14ac:dyDescent="0.2">
      <c r="A43" s="3" t="s">
        <v>26</v>
      </c>
      <c r="G43" s="3" t="s">
        <v>0</v>
      </c>
      <c r="H43" s="4" t="s">
        <v>1</v>
      </c>
    </row>
    <row r="44" spans="1:8" x14ac:dyDescent="0.2">
      <c r="A44" s="3" t="s">
        <v>31</v>
      </c>
      <c r="H44" s="3" t="str">
        <f>IF(H43=1,"Incorrect, although stritly speaking a fluid is a fluid, but it is also used for gas","")</f>
        <v/>
      </c>
    </row>
    <row r="45" spans="1:8" x14ac:dyDescent="0.2">
      <c r="A45" s="3" t="s">
        <v>32</v>
      </c>
      <c r="H45" s="3" t="str">
        <f>IF(H43=2,"Incorrect, as the pore space can be filled with mixtures","")</f>
        <v/>
      </c>
    </row>
    <row r="46" spans="1:8" x14ac:dyDescent="0.2">
      <c r="A46" s="3" t="s">
        <v>33</v>
      </c>
      <c r="H46" s="3" t="str">
        <f>IF(H43=3,"Correct , it ususally refers to the % gas and oil in the pore space ","")</f>
        <v/>
      </c>
    </row>
    <row r="48" spans="1:8" x14ac:dyDescent="0.2">
      <c r="A48" s="3" t="s">
        <v>27</v>
      </c>
      <c r="G48" s="3" t="s">
        <v>0</v>
      </c>
      <c r="H48" s="4" t="s">
        <v>1</v>
      </c>
    </row>
    <row r="49" spans="1:8" x14ac:dyDescent="0.2">
      <c r="A49" s="3" t="s">
        <v>42</v>
      </c>
      <c r="H49" s="3" t="str">
        <f>IF(H48=1,"Correct, if no porespace there is no porefluid and hence no reservoir","")</f>
        <v/>
      </c>
    </row>
    <row r="50" spans="1:8" x14ac:dyDescent="0.2">
      <c r="A50" s="3" t="s">
        <v>34</v>
      </c>
      <c r="H50" s="3" t="str">
        <f>IF(H48=2,"Correct, gravity separates lighter gas from heavier oil from still heavier brine","")</f>
        <v/>
      </c>
    </row>
    <row r="51" spans="1:8" x14ac:dyDescent="0.2">
      <c r="A51" s="3" t="s">
        <v>35</v>
      </c>
      <c r="H51" s="3" t="str">
        <f>IF(H48=3,"Incorrect, as gas is less dense than oil or brine it will be on top","")</f>
        <v/>
      </c>
    </row>
    <row r="53" spans="1:8" x14ac:dyDescent="0.2">
      <c r="A53" s="3" t="s">
        <v>28</v>
      </c>
      <c r="G53" s="3" t="s">
        <v>0</v>
      </c>
      <c r="H53" s="4" t="s">
        <v>1</v>
      </c>
    </row>
    <row r="54" spans="1:8" x14ac:dyDescent="0.2">
      <c r="A54" s="3" t="s">
        <v>43</v>
      </c>
      <c r="H54" s="3" t="str">
        <f>IF(H53=1,"Incorrect, they are seals and reservoir","")</f>
        <v/>
      </c>
    </row>
    <row r="55" spans="1:8" x14ac:dyDescent="0.2">
      <c r="A55" s="3" t="s">
        <v>36</v>
      </c>
      <c r="H55" s="3" t="str">
        <f>IF(H53=2,"Correct, as they as somewhat plastic they do not fracture and remain tight ","")</f>
        <v/>
      </c>
    </row>
    <row r="56" spans="1:8" x14ac:dyDescent="0.2">
      <c r="A56" s="3" t="s">
        <v>37</v>
      </c>
      <c r="H56" s="3" t="str">
        <f>IF(H53=3,"Correct, they can contain hydrocarbon and keep them from escaping","")</f>
        <v/>
      </c>
    </row>
  </sheetData>
  <sheetProtection algorithmName="SHA-512" hashValue="1lqlbNtQr0+qxAQU8/kW/7XUpdgpqfcr2vldmBPEulbvrpeSSbo1KI1o2IfgW76Q4RTPO4DySr8uSwfKlG5qlA==" saltValue="ERVQfQb+SLShSqELUon0SQ==" spinCount="100000"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Geosciences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Breakaway</dc:creator>
  <cp:lastModifiedBy>ArieJan</cp:lastModifiedBy>
  <dcterms:created xsi:type="dcterms:W3CDTF">2017-05-03T08:10:56Z</dcterms:created>
  <dcterms:modified xsi:type="dcterms:W3CDTF">2020-12-18T01:57:32Z</dcterms:modified>
</cp:coreProperties>
</file>